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AS Hes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TL&quot;"/>
    <numFmt numFmtId="165" formatCode="0&quot;%&quot;"/>
  </numFmts>
  <fonts count="9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FFFFFF"/>
      <sz val="10"/>
    </font>
    <font>
      <name val="Calibri"/>
      <b val="1"/>
      <color rgb="FF0A1930"/>
      <sz val="12"/>
    </font>
    <font>
      <name val="Calibri"/>
      <b val="1"/>
      <color rgb="FFFFFFFF"/>
      <sz val="11"/>
    </font>
    <font>
      <name val="Calibri"/>
      <b val="1"/>
      <sz val="11"/>
    </font>
    <font>
      <name val="Calibri"/>
      <sz val="11"/>
    </font>
    <font>
      <name val="Calibri"/>
      <b val="1"/>
      <color rgb="FFFFFFFF"/>
      <sz val="12"/>
    </font>
    <font>
      <name val="Calibri"/>
      <b val="1"/>
      <i val="1"/>
      <color rgb="FFDC2626"/>
      <sz val="10"/>
    </font>
  </fonts>
  <fills count="6">
    <fill>
      <patternFill/>
    </fill>
    <fill>
      <patternFill patternType="gray125"/>
    </fill>
    <fill>
      <patternFill patternType="solid">
        <fgColor rgb="FF0A1930"/>
        <bgColor rgb="FF0A1930"/>
      </patternFill>
    </fill>
    <fill>
      <patternFill patternType="solid">
        <fgColor rgb="FF0066FF"/>
        <bgColor rgb="FF0066FF"/>
      </patternFill>
    </fill>
    <fill>
      <patternFill patternType="solid">
        <fgColor rgb="FFEFF5FF"/>
        <bgColor rgb="FFEFF5FF"/>
      </patternFill>
    </fill>
    <fill>
      <patternFill patternType="solid">
        <fgColor rgb="FFFEF2F2"/>
        <bgColor rgb="FFFEF2F2"/>
      </patternFill>
    </fill>
  </fills>
  <borders count="3">
    <border>
      <left/>
      <right/>
      <top/>
      <bottom/>
      <diagonal/>
    </border>
    <border>
      <bottom style="medium">
        <color rgb="FF0066FF"/>
      </bottom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indent="1"/>
    </xf>
    <xf numFmtId="164" fontId="6" fillId="0" borderId="2" applyAlignment="1" pivotButton="0" quotePrefix="0" xfId="0">
      <alignment horizontal="center" vertical="center"/>
    </xf>
    <xf numFmtId="165" fontId="6" fillId="0" borderId="2" applyAlignment="1" pivotButton="0" quotePrefix="0" xfId="0">
      <alignment horizontal="center" vertical="center"/>
    </xf>
    <xf numFmtId="2" fontId="6" fillId="0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7" fillId="3" borderId="2" applyAlignment="1" pivotButton="0" quotePrefix="0" xfId="0">
      <alignment horizontal="center" vertical="center"/>
    </xf>
    <xf numFmtId="164" fontId="7" fillId="3" borderId="2" applyAlignment="1" pivotButton="0" quotePrefix="0" xfId="0">
      <alignment horizontal="center" vertical="center"/>
    </xf>
    <xf numFmtId="2" fontId="7" fillId="3" borderId="2" applyAlignment="1" pivotButton="0" quotePrefix="0" xfId="0">
      <alignment horizontal="center" vertical="center"/>
    </xf>
    <xf numFmtId="0" fontId="8" fillId="5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0" customWidth="1" min="4" max="4"/>
    <col width="10" customWidth="1" min="5" max="5"/>
    <col width="15" customWidth="1" min="6" max="6"/>
    <col width="15" customWidth="1" min="7" max="7"/>
    <col width="12" customWidth="1" min="8" max="8"/>
  </cols>
  <sheetData>
    <row r="1" ht="40" customHeight="1">
      <c r="A1" s="1" t="inlineStr">
        <is>
          <t>ŞAPKA MEDYA · Reklam ROAS Hesaplama &amp; Kâr Analizi</t>
        </is>
      </c>
    </row>
    <row r="2" ht="24" customHeight="1">
      <c r="A2" s="2" t="inlineStr">
        <is>
          <t>Kampanyanız gerçekten karlı mı? — Marj bazlı ROAS analizi</t>
        </is>
      </c>
    </row>
    <row r="3" ht="30" customHeight="1">
      <c r="A3" s="3" t="inlineStr">
        <is>
          <t>ROAS = Ciro ÷ Reklam Harcaması  |  Net Kâr = (Ciro × Marj) − Reklam Harcaması</t>
        </is>
      </c>
    </row>
    <row r="5">
      <c r="A5" s="4" t="inlineStr">
        <is>
          <t>Kampanya</t>
        </is>
      </c>
      <c r="B5" s="4" t="inlineStr">
        <is>
          <t>Reklam Harc.</t>
        </is>
      </c>
      <c r="C5" s="4" t="inlineStr">
        <is>
          <t>Ciro (Gelir)</t>
        </is>
      </c>
      <c r="D5" s="4" t="inlineStr">
        <is>
          <t>Marj %</t>
        </is>
      </c>
      <c r="E5" s="4" t="inlineStr">
        <is>
          <t>ROAS</t>
        </is>
      </c>
      <c r="F5" s="4" t="inlineStr">
        <is>
          <t>Brüt Kâr</t>
        </is>
      </c>
      <c r="G5" s="4" t="inlineStr">
        <is>
          <t>Net Kâr</t>
        </is>
      </c>
      <c r="H5" s="4" t="inlineStr">
        <is>
          <t>Durum</t>
        </is>
      </c>
    </row>
    <row r="6">
      <c r="A6" s="5" t="inlineStr">
        <is>
          <t>Google Search - Marka</t>
        </is>
      </c>
      <c r="B6" s="6" t="n">
        <v>3000</v>
      </c>
      <c r="C6" s="6" t="n">
        <v>24000</v>
      </c>
      <c r="D6" s="7" t="n">
        <v>30</v>
      </c>
      <c r="E6" s="8">
        <f>IFERROR(C6/B6,0)</f>
        <v/>
      </c>
      <c r="F6" s="6">
        <f>C6*D6/100</f>
        <v/>
      </c>
      <c r="G6" s="6">
        <f>F6-B6</f>
        <v/>
      </c>
      <c r="H6" s="9">
        <f>IF(G6&gt;0,"KARLI","ZARAR")</f>
        <v/>
      </c>
    </row>
    <row r="7">
      <c r="A7" s="5" t="inlineStr">
        <is>
          <t>Google Search - Kategori</t>
        </is>
      </c>
      <c r="B7" s="6" t="n">
        <v>5000</v>
      </c>
      <c r="C7" s="6" t="n">
        <v>22000</v>
      </c>
      <c r="D7" s="7" t="n">
        <v>25</v>
      </c>
      <c r="E7" s="8">
        <f>IFERROR(C7/B7,0)</f>
        <v/>
      </c>
      <c r="F7" s="6">
        <f>C7*D7/100</f>
        <v/>
      </c>
      <c r="G7" s="6">
        <f>F7-B7</f>
        <v/>
      </c>
      <c r="H7" s="9">
        <f>IF(G7&gt;0,"KARLI","ZARAR")</f>
        <v/>
      </c>
    </row>
    <row r="8">
      <c r="A8" s="5" t="inlineStr">
        <is>
          <t>Google Shopping</t>
        </is>
      </c>
      <c r="B8" s="6" t="n">
        <v>8000</v>
      </c>
      <c r="C8" s="6" t="n">
        <v>35000</v>
      </c>
      <c r="D8" s="7" t="n">
        <v>22</v>
      </c>
      <c r="E8" s="8">
        <f>IFERROR(C8/B8,0)</f>
        <v/>
      </c>
      <c r="F8" s="6">
        <f>C8*D8/100</f>
        <v/>
      </c>
      <c r="G8" s="6">
        <f>F8-B8</f>
        <v/>
      </c>
      <c r="H8" s="9">
        <f>IF(G8&gt;0,"KARLI","ZARAR")</f>
        <v/>
      </c>
    </row>
    <row r="9">
      <c r="A9" s="5" t="inlineStr">
        <is>
          <t>Google PMax</t>
        </is>
      </c>
      <c r="B9" s="6" t="n">
        <v>6000</v>
      </c>
      <c r="C9" s="6" t="n">
        <v>18000</v>
      </c>
      <c r="D9" s="7" t="n">
        <v>20</v>
      </c>
      <c r="E9" s="8">
        <f>IFERROR(C9/B9,0)</f>
        <v/>
      </c>
      <c r="F9" s="6">
        <f>C9*D9/100</f>
        <v/>
      </c>
      <c r="G9" s="6">
        <f>F9-B9</f>
        <v/>
      </c>
      <c r="H9" s="9">
        <f>IF(G9&gt;0,"KARLI","ZARAR")</f>
        <v/>
      </c>
    </row>
    <row r="10">
      <c r="A10" s="5" t="inlineStr">
        <is>
          <t>Meta Ads - Cold</t>
        </is>
      </c>
      <c r="B10" s="6" t="n">
        <v>10000</v>
      </c>
      <c r="C10" s="6" t="n">
        <v>32000</v>
      </c>
      <c r="D10" s="7" t="n">
        <v>25</v>
      </c>
      <c r="E10" s="8">
        <f>IFERROR(C10/B10,0)</f>
        <v/>
      </c>
      <c r="F10" s="6">
        <f>C10*D10/100</f>
        <v/>
      </c>
      <c r="G10" s="6">
        <f>F10-B10</f>
        <v/>
      </c>
      <c r="H10" s="9">
        <f>IF(G10&gt;0,"KARLI","ZARAR")</f>
        <v/>
      </c>
    </row>
    <row r="11">
      <c r="A11" s="5" t="inlineStr">
        <is>
          <t>Meta Ads - Remarketing</t>
        </is>
      </c>
      <c r="B11" s="6" t="n">
        <v>3000</v>
      </c>
      <c r="C11" s="6" t="n">
        <v>21000</v>
      </c>
      <c r="D11" s="7" t="n">
        <v>30</v>
      </c>
      <c r="E11" s="8">
        <f>IFERROR(C11/B11,0)</f>
        <v/>
      </c>
      <c r="F11" s="6">
        <f>C11*D11/100</f>
        <v/>
      </c>
      <c r="G11" s="6">
        <f>F11-B11</f>
        <v/>
      </c>
      <c r="H11" s="9">
        <f>IF(G11&gt;0,"KARLI","ZARAR")</f>
        <v/>
      </c>
    </row>
    <row r="12">
      <c r="A12" s="5" t="inlineStr">
        <is>
          <t>TikTok Ads</t>
        </is>
      </c>
      <c r="B12" s="6" t="n">
        <v>4000</v>
      </c>
      <c r="C12" s="6" t="n">
        <v>12000</v>
      </c>
      <c r="D12" s="7" t="n">
        <v>22</v>
      </c>
      <c r="E12" s="8">
        <f>IFERROR(C12/B12,0)</f>
        <v/>
      </c>
      <c r="F12" s="6">
        <f>C12*D12/100</f>
        <v/>
      </c>
      <c r="G12" s="6">
        <f>F12-B12</f>
        <v/>
      </c>
      <c r="H12" s="9">
        <f>IF(G12&gt;0,"KARLI","ZARAR")</f>
        <v/>
      </c>
    </row>
    <row r="13">
      <c r="A13" s="5" t="inlineStr">
        <is>
          <t>Trendyol Ads</t>
        </is>
      </c>
      <c r="B13" s="6" t="n">
        <v>5000</v>
      </c>
      <c r="C13" s="6" t="n">
        <v>28000</v>
      </c>
      <c r="D13" s="7" t="n">
        <v>18</v>
      </c>
      <c r="E13" s="8">
        <f>IFERROR(C13/B13,0)</f>
        <v/>
      </c>
      <c r="F13" s="6">
        <f>C13*D13/100</f>
        <v/>
      </c>
      <c r="G13" s="6">
        <f>F13-B13</f>
        <v/>
      </c>
      <c r="H13" s="9">
        <f>IF(G13&gt;0,"KARLI","ZARAR")</f>
        <v/>
      </c>
    </row>
    <row r="14">
      <c r="A14" s="5" t="inlineStr">
        <is>
          <t>Hepsiburada Ads</t>
        </is>
      </c>
      <c r="B14" s="6" t="n">
        <v>3000</v>
      </c>
      <c r="C14" s="6" t="n">
        <v>15000</v>
      </c>
      <c r="D14" s="7" t="n">
        <v>20</v>
      </c>
      <c r="E14" s="8">
        <f>IFERROR(C14/B14,0)</f>
        <v/>
      </c>
      <c r="F14" s="6">
        <f>C14*D14/100</f>
        <v/>
      </c>
      <c r="G14" s="6">
        <f>F14-B14</f>
        <v/>
      </c>
      <c r="H14" s="9">
        <f>IF(G14&gt;0,"KARLI","ZARAR")</f>
        <v/>
      </c>
    </row>
    <row r="15">
      <c r="A15" s="5" t="inlineStr">
        <is>
          <t>Amazon PPC</t>
        </is>
      </c>
      <c r="B15" s="6" t="n">
        <v>4000</v>
      </c>
      <c r="C15" s="6" t="n">
        <v>16000</v>
      </c>
      <c r="D15" s="7" t="n">
        <v>22</v>
      </c>
      <c r="E15" s="8">
        <f>IFERROR(C15/B15,0)</f>
        <v/>
      </c>
      <c r="F15" s="6">
        <f>C15*D15/100</f>
        <v/>
      </c>
      <c r="G15" s="6">
        <f>F15-B15</f>
        <v/>
      </c>
      <c r="H15" s="9">
        <f>IF(G15&gt;0,"KARLI","ZARAR")</f>
        <v/>
      </c>
    </row>
    <row r="16">
      <c r="A16" s="10" t="inlineStr">
        <is>
          <t>TOPLAM</t>
        </is>
      </c>
      <c r="B16" s="11">
        <f>SUM(B6:B15)</f>
        <v/>
      </c>
      <c r="C16" s="11">
        <f>SUM(C6:C15)</f>
        <v/>
      </c>
      <c r="D16" s="10" t="n"/>
      <c r="E16" s="12">
        <f>C16/B16</f>
        <v/>
      </c>
      <c r="F16" s="11">
        <f>SUM(F6:F15)</f>
        <v/>
      </c>
      <c r="G16" s="11">
        <f>SUM(G6:G15)</f>
        <v/>
      </c>
      <c r="H16" s="10" t="n"/>
    </row>
    <row r="18" ht="50" customHeight="1">
      <c r="A18" s="13" t="inlineStr">
        <is>
          <t>📌 UYARI: Yüksek ROAS = kârlı DEĞİL. Marj hesabına bakın. Bir kampanya ROAS 4x olsa bile marjınız %15 ise 60 TL/ürün karda 40 TL/ürün reklam giderirseniz zarar edersiniz.</t>
        </is>
      </c>
    </row>
  </sheetData>
  <mergeCells count="4">
    <mergeCell ref="A18:H18"/>
    <mergeCell ref="A3:H3"/>
    <mergeCell ref="A2:H2"/>
    <mergeCell ref="A1:H1"/>
  </mergeCells>
  <conditionalFormatting sqref="G6:G15">
    <cfRule type="colorScale" priority="1">
      <colorScale>
        <cfvo type="num" val="-99999"/>
        <cfvo type="num" val="0"/>
        <cfvo type="num" val="99999"/>
        <color rgb="FFFEE2E2"/>
        <color rgb="FFFEF3C7"/>
        <color rgb="FFD1FAE5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2026-07-16T05:55:56Z</dcterms:created>
  <dcterms:modified xmlns:dcterms="http://purl.org/dc/terms/" xmlns:xsi="http://www.w3.org/2001/XMLSchema-instance" xsi:type="dcterms:W3CDTF">2026-07-16T05:55:56Z</dcterms:modified>
</cp:coreProperties>
</file>